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036"/>
  </bookViews>
  <sheets>
    <sheet name="Card_Hmin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20" l="1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6" i="20" l="1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5" i="20"/>
  <c r="D18" i="20" l="1"/>
  <c r="D3" i="20"/>
</calcChain>
</file>

<file path=xl/sharedStrings.xml><?xml version="1.0" encoding="utf-8"?>
<sst xmlns="http://schemas.openxmlformats.org/spreadsheetml/2006/main" count="31" uniqueCount="27">
  <si>
    <t>A/m</t>
  </si>
  <si>
    <t xml:space="preserve"> ---------------------------------------</t>
  </si>
  <si>
    <t>V(pp)</t>
  </si>
  <si>
    <t>Ohm</t>
  </si>
  <si>
    <t>µ0</t>
  </si>
  <si>
    <t>Vs/Am</t>
  </si>
  <si>
    <t>carrier frequency</t>
  </si>
  <si>
    <t>MHz</t>
  </si>
  <si>
    <t>LA</t>
  </si>
  <si>
    <t>Rp</t>
  </si>
  <si>
    <t>antenna area</t>
  </si>
  <si>
    <t>A</t>
  </si>
  <si>
    <t>Number of turns</t>
  </si>
  <si>
    <t>N</t>
  </si>
  <si>
    <t>antenna inductance</t>
  </si>
  <si>
    <t>fc</t>
  </si>
  <si>
    <t>magnetic field constant</t>
  </si>
  <si>
    <t>eq. parallel resistance</t>
  </si>
  <si>
    <t xml:space="preserve">min. voltage for chip </t>
  </si>
  <si>
    <t>u_chip</t>
  </si>
  <si>
    <t>m²</t>
  </si>
  <si>
    <t>µH</t>
  </si>
  <si>
    <t>resonance frequency</t>
  </si>
  <si>
    <t>f_res</t>
  </si>
  <si>
    <t>A/m(rms)</t>
  </si>
  <si>
    <t>H_min</t>
  </si>
  <si>
    <t>min. H-field for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</si>
</sst>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  <color rgb="FF3AFA2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/>
              <a:t>Minimum</a:t>
            </a:r>
            <a:r>
              <a:rPr lang="de-AT" sz="1600" baseline="0"/>
              <a:t> H-field for Transponder Card Operation</a:t>
            </a:r>
            <a:endParaRPr lang="de-AT" sz="16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0021572330629103"/>
          <c:y val="5.3836345169497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4430992696843"/>
          <c:y val="0.15032703726102503"/>
          <c:w val="0.85508895743794799"/>
          <c:h val="0.71241943745442304"/>
        </c:manualLayout>
      </c:layout>
      <c:scatterChart>
        <c:scatterStyle val="lineMarker"/>
        <c:varyColors val="0"/>
        <c:ser>
          <c:idx val="3"/>
          <c:order val="0"/>
          <c:tx>
            <c:v>Transponder Card 1</c:v>
          </c:tx>
          <c:spPr>
            <a:ln w="25400">
              <a:solidFill>
                <a:srgbClr val="0070C0"/>
              </a:solidFill>
            </a:ln>
          </c:spPr>
          <c:marker>
            <c:symbol val="x"/>
            <c:size val="8"/>
            <c:spPr>
              <a:ln w="25400">
                <a:noFill/>
              </a:ln>
            </c:spPr>
          </c:marker>
          <c:xVal>
            <c:numRef>
              <c:f>Card_Hmin!$P$5:$P$44</c:f>
              <c:numCache>
                <c:formatCode>0.00</c:formatCode>
                <c:ptCount val="40"/>
                <c:pt idx="0">
                  <c:v>12.1</c:v>
                </c:pt>
                <c:pt idx="1">
                  <c:v>12.2</c:v>
                </c:pt>
                <c:pt idx="2">
                  <c:v>12.3</c:v>
                </c:pt>
                <c:pt idx="3">
                  <c:v>12.4</c:v>
                </c:pt>
                <c:pt idx="4">
                  <c:v>12.5</c:v>
                </c:pt>
                <c:pt idx="5">
                  <c:v>12.6</c:v>
                </c:pt>
                <c:pt idx="6">
                  <c:v>12.7</c:v>
                </c:pt>
                <c:pt idx="7">
                  <c:v>12.8</c:v>
                </c:pt>
                <c:pt idx="8">
                  <c:v>12.9</c:v>
                </c:pt>
                <c:pt idx="9">
                  <c:v>13</c:v>
                </c:pt>
                <c:pt idx="10">
                  <c:v>13.1</c:v>
                </c:pt>
                <c:pt idx="11">
                  <c:v>13.2</c:v>
                </c:pt>
                <c:pt idx="12">
                  <c:v>13.3</c:v>
                </c:pt>
                <c:pt idx="13">
                  <c:v>13.4</c:v>
                </c:pt>
                <c:pt idx="14">
                  <c:v>13.5</c:v>
                </c:pt>
                <c:pt idx="15">
                  <c:v>13.6</c:v>
                </c:pt>
                <c:pt idx="16">
                  <c:v>13.7</c:v>
                </c:pt>
                <c:pt idx="17">
                  <c:v>13.8</c:v>
                </c:pt>
                <c:pt idx="18">
                  <c:v>13.9</c:v>
                </c:pt>
                <c:pt idx="19">
                  <c:v>14</c:v>
                </c:pt>
                <c:pt idx="20">
                  <c:v>14.1</c:v>
                </c:pt>
                <c:pt idx="21">
                  <c:v>14.2</c:v>
                </c:pt>
                <c:pt idx="22">
                  <c:v>14.3</c:v>
                </c:pt>
                <c:pt idx="23">
                  <c:v>14.4</c:v>
                </c:pt>
                <c:pt idx="24">
                  <c:v>14.5</c:v>
                </c:pt>
                <c:pt idx="25">
                  <c:v>14.6</c:v>
                </c:pt>
                <c:pt idx="26">
                  <c:v>14.7</c:v>
                </c:pt>
                <c:pt idx="27">
                  <c:v>14.8</c:v>
                </c:pt>
                <c:pt idx="28">
                  <c:v>14.9</c:v>
                </c:pt>
                <c:pt idx="29">
                  <c:v>15</c:v>
                </c:pt>
                <c:pt idx="30">
                  <c:v>15.1</c:v>
                </c:pt>
                <c:pt idx="31">
                  <c:v>15.2</c:v>
                </c:pt>
                <c:pt idx="32">
                  <c:v>15.3</c:v>
                </c:pt>
                <c:pt idx="33">
                  <c:v>15.4</c:v>
                </c:pt>
                <c:pt idx="34">
                  <c:v>15.5</c:v>
                </c:pt>
                <c:pt idx="35">
                  <c:v>15.6</c:v>
                </c:pt>
                <c:pt idx="36">
                  <c:v>15.7</c:v>
                </c:pt>
                <c:pt idx="37">
                  <c:v>15.8</c:v>
                </c:pt>
                <c:pt idx="38">
                  <c:v>15.9</c:v>
                </c:pt>
                <c:pt idx="39">
                  <c:v>16</c:v>
                </c:pt>
              </c:numCache>
            </c:numRef>
          </c:xVal>
          <c:yVal>
            <c:numRef>
              <c:f>Card_Hmin!$Q$5:$Q$44</c:f>
              <c:numCache>
                <c:formatCode>0.00</c:formatCode>
                <c:ptCount val="40"/>
                <c:pt idx="0">
                  <c:v>1.314721404205818</c:v>
                </c:pt>
                <c:pt idx="1">
                  <c:v>1.2283379733951791</c:v>
                </c:pt>
                <c:pt idx="2">
                  <c:v>1.1454898501079089</c:v>
                </c:pt>
                <c:pt idx="3">
                  <c:v>1.066325597421401</c:v>
                </c:pt>
                <c:pt idx="4">
                  <c:v>0.99104691643296228</c:v>
                </c:pt>
                <c:pt idx="5">
                  <c:v>0.9199198360487103</c:v>
                </c:pt>
                <c:pt idx="6">
                  <c:v>0.85328714500498715</c:v>
                </c:pt>
                <c:pt idx="7">
                  <c:v>0.79158067841295232</c:v>
                </c:pt>
                <c:pt idx="8">
                  <c:v>0.73533043085127603</c:v>
                </c:pt>
                <c:pt idx="9">
                  <c:v>0.68516492694316311</c:v>
                </c:pt>
                <c:pt idx="10">
                  <c:v>0.64179413840508759</c:v>
                </c:pt>
                <c:pt idx="11">
                  <c:v>0.60596405628989425</c:v>
                </c:pt>
                <c:pt idx="12">
                  <c:v>0.57837438838938249</c:v>
                </c:pt>
                <c:pt idx="13">
                  <c:v>0.55956236425928363</c:v>
                </c:pt>
                <c:pt idx="14">
                  <c:v>0.54977677570483963</c:v>
                </c:pt>
                <c:pt idx="15">
                  <c:v>0.54888620165384772</c:v>
                </c:pt>
                <c:pt idx="16">
                  <c:v>0.55636384652918247</c:v>
                </c:pt>
                <c:pt idx="17">
                  <c:v>0.57136000850956614</c:v>
                </c:pt>
                <c:pt idx="18">
                  <c:v>0.59283200521338242</c:v>
                </c:pt>
                <c:pt idx="19">
                  <c:v>0.6196818747127002</c:v>
                </c:pt>
                <c:pt idx="20">
                  <c:v>0.65086344054324463</c:v>
                </c:pt>
                <c:pt idx="21">
                  <c:v>0.68544526606059886</c:v>
                </c:pt>
                <c:pt idx="22">
                  <c:v>0.72263523102343341</c:v>
                </c:pt>
                <c:pt idx="23">
                  <c:v>0.76177977475100167</c:v>
                </c:pt>
                <c:pt idx="24">
                  <c:v>0.80234995762947692</c:v>
                </c:pt>
                <c:pt idx="25">
                  <c:v>0.84392267709888147</c:v>
                </c:pt>
                <c:pt idx="26">
                  <c:v>0.88616171916200281</c:v>
                </c:pt>
                <c:pt idx="27">
                  <c:v>0.92880080265072562</c:v>
                </c:pt>
                <c:pt idx="28">
                  <c:v>0.97162931990167989</c:v>
                </c:pt>
                <c:pt idx="29">
                  <c:v>1.0144807544095404</c:v>
                </c:pt>
                <c:pt idx="30">
                  <c:v>1.0572234557980738</c:v>
                </c:pt>
                <c:pt idx="31">
                  <c:v>1.0997533696118178</c:v>
                </c:pt>
                <c:pt idx="32">
                  <c:v>1.1419883355857559</c:v>
                </c:pt>
                <c:pt idx="33">
                  <c:v>1.1838636214160416</c:v>
                </c:pt>
                <c:pt idx="34">
                  <c:v>1.2253284201829275</c:v>
                </c:pt>
                <c:pt idx="35">
                  <c:v>1.2663430959929258</c:v>
                </c:pt>
                <c:pt idx="36">
                  <c:v>1.3068770099359011</c:v>
                </c:pt>
                <c:pt idx="37">
                  <c:v>1.3469067966578439</c:v>
                </c:pt>
                <c:pt idx="38">
                  <c:v>1.3864149917696655</c:v>
                </c:pt>
                <c:pt idx="39">
                  <c:v>1.4253889334019569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553344"/>
        <c:axId val="236555648"/>
        <c:extLst/>
      </c:scatterChart>
      <c:valAx>
        <c:axId val="236553344"/>
        <c:scaling>
          <c:orientation val="minMax"/>
          <c:min val="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 sz="1600"/>
                  <a:t>Transponder Resonance Frequency in MHz</a:t>
                </a:r>
              </a:p>
            </c:rich>
          </c:tx>
          <c:layout>
            <c:manualLayout>
              <c:xMode val="edge"/>
              <c:yMode val="edge"/>
              <c:x val="0.2519568822553897"/>
              <c:y val="0.917296554746089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6555648"/>
        <c:crossesAt val="-100"/>
        <c:crossBetween val="midCat"/>
        <c:majorUnit val="0.5"/>
      </c:valAx>
      <c:valAx>
        <c:axId val="236555648"/>
        <c:scaling>
          <c:orientation val="minMax"/>
          <c:max val="1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 sz="1600"/>
                  <a:t>H-field in A/m(rms)</a:t>
                </a:r>
              </a:p>
            </c:rich>
          </c:tx>
          <c:layout>
            <c:manualLayout>
              <c:xMode val="edge"/>
              <c:yMode val="edge"/>
              <c:x val="1.9290293937138454E-2"/>
              <c:y val="0.310014680730102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6553344"/>
        <c:crossesAt val="-100"/>
        <c:crossBetween val="midCat"/>
        <c:majorUnit val="0.25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682741149893587"/>
          <c:y val="0.69739425036721814"/>
          <c:w val="0.41149599778288581"/>
          <c:h val="7.7969170231366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28575</xdr:rowOff>
    </xdr:from>
    <xdr:to>
      <xdr:col>13</xdr:col>
      <xdr:colOff>28575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409575"/>
          <a:ext cx="3667125" cy="6572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17</xdr:col>
      <xdr:colOff>114300</xdr:colOff>
      <xdr:row>2</xdr:row>
      <xdr:rowOff>0</xdr:rowOff>
    </xdr:from>
    <xdr:to>
      <xdr:col>29</xdr:col>
      <xdr:colOff>457200</xdr:colOff>
      <xdr:row>28</xdr:row>
      <xdr:rowOff>49476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4"/>
  <sheetViews>
    <sheetView tabSelected="1" zoomScale="70" zoomScaleNormal="70" workbookViewId="0">
      <selection activeCell="J18" sqref="J18"/>
    </sheetView>
  </sheetViews>
  <sheetFormatPr baseColWidth="10" defaultColWidth="9.109375" defaultRowHeight="14.4" x14ac:dyDescent="0.3"/>
  <cols>
    <col min="2" max="2" width="24.109375" bestFit="1" customWidth="1"/>
    <col min="4" max="4" width="12" bestFit="1" customWidth="1"/>
    <col min="16" max="16" width="9.109375" style="2"/>
  </cols>
  <sheetData>
    <row r="3" spans="2:17" x14ac:dyDescent="0.3">
      <c r="B3" t="s">
        <v>16</v>
      </c>
      <c r="C3" t="s">
        <v>4</v>
      </c>
      <c r="D3" s="1">
        <f>4*PI()*0.0000001</f>
        <v>1.2566370614359173E-6</v>
      </c>
      <c r="E3" s="1" t="s">
        <v>5</v>
      </c>
      <c r="P3" s="5" t="s">
        <v>23</v>
      </c>
      <c r="Q3" s="5" t="s">
        <v>25</v>
      </c>
    </row>
    <row r="4" spans="2:17" ht="15" x14ac:dyDescent="0.25">
      <c r="D4" s="1"/>
      <c r="E4" s="1"/>
      <c r="P4" s="6" t="s">
        <v>7</v>
      </c>
      <c r="Q4" s="6" t="s">
        <v>0</v>
      </c>
    </row>
    <row r="5" spans="2:17" ht="15" x14ac:dyDescent="0.25">
      <c r="B5" t="s">
        <v>6</v>
      </c>
      <c r="C5" t="s">
        <v>15</v>
      </c>
      <c r="D5" s="1">
        <v>13.56</v>
      </c>
      <c r="E5" s="1" t="s">
        <v>7</v>
      </c>
      <c r="P5" s="7">
        <v>12.1</v>
      </c>
      <c r="Q5" s="7">
        <f>(SQRT((1-($D$5/P5)^2)^2+((2*PI()*$D$5*$D$10)/$D$12)^2)*$D$14)/(2*PI()*$D$5*1000000*$D$3*$D$9*$D$8)</f>
        <v>1.314721404205818</v>
      </c>
    </row>
    <row r="6" spans="2:17" ht="15" x14ac:dyDescent="0.25">
      <c r="B6" t="s">
        <v>22</v>
      </c>
      <c r="C6" t="s">
        <v>23</v>
      </c>
      <c r="D6" s="1">
        <v>13.7</v>
      </c>
      <c r="E6" s="1" t="s">
        <v>7</v>
      </c>
      <c r="P6" s="7">
        <v>12.2</v>
      </c>
      <c r="Q6" s="7">
        <f t="shared" ref="Q6:Q29" si="0">(SQRT((1-($D$5/P6)^2)^2+((2*PI()*$D$5*$D$10)/$D$12)^2)*$D$14)/(2*PI()*$D$5*1000000*$D$3*$D$9*$D$8)</f>
        <v>1.2283379733951791</v>
      </c>
    </row>
    <row r="7" spans="2:17" ht="15" x14ac:dyDescent="0.25">
      <c r="D7" s="1"/>
      <c r="E7" s="1"/>
      <c r="P7" s="7">
        <v>12.3</v>
      </c>
      <c r="Q7" s="7">
        <f t="shared" si="0"/>
        <v>1.1454898501079089</v>
      </c>
    </row>
    <row r="8" spans="2:17" x14ac:dyDescent="0.3">
      <c r="B8" t="s">
        <v>10</v>
      </c>
      <c r="C8" t="s">
        <v>11</v>
      </c>
      <c r="D8" s="1">
        <v>1.4E-3</v>
      </c>
      <c r="E8" s="1" t="s">
        <v>20</v>
      </c>
      <c r="P8" s="7">
        <v>12.4</v>
      </c>
      <c r="Q8" s="7">
        <f t="shared" si="0"/>
        <v>1.066325597421401</v>
      </c>
    </row>
    <row r="9" spans="2:17" ht="15" x14ac:dyDescent="0.25">
      <c r="B9" t="s">
        <v>12</v>
      </c>
      <c r="C9" t="s">
        <v>13</v>
      </c>
      <c r="D9" s="1">
        <v>4</v>
      </c>
      <c r="E9" s="1"/>
      <c r="P9" s="7">
        <v>12.5</v>
      </c>
      <c r="Q9" s="7">
        <f t="shared" si="0"/>
        <v>0.99104691643296228</v>
      </c>
    </row>
    <row r="10" spans="2:17" x14ac:dyDescent="0.3">
      <c r="B10" t="s">
        <v>14</v>
      </c>
      <c r="C10" t="s">
        <v>8</v>
      </c>
      <c r="D10" s="1">
        <v>1.86</v>
      </c>
      <c r="E10" s="1" t="s">
        <v>21</v>
      </c>
      <c r="P10" s="7">
        <v>12.6</v>
      </c>
      <c r="Q10" s="7">
        <f t="shared" si="0"/>
        <v>0.9199198360487103</v>
      </c>
    </row>
    <row r="11" spans="2:17" ht="15" x14ac:dyDescent="0.25">
      <c r="D11" s="1"/>
      <c r="E11" s="1"/>
      <c r="P11" s="7">
        <v>12.7</v>
      </c>
      <c r="Q11" s="7">
        <f t="shared" si="0"/>
        <v>0.85328714500498715</v>
      </c>
    </row>
    <row r="12" spans="2:17" ht="15" x14ac:dyDescent="0.25">
      <c r="B12" t="s">
        <v>17</v>
      </c>
      <c r="C12" t="s">
        <v>9</v>
      </c>
      <c r="D12" s="1">
        <v>1350</v>
      </c>
      <c r="E12" s="1" t="s">
        <v>3</v>
      </c>
      <c r="P12" s="7">
        <v>12.8</v>
      </c>
      <c r="Q12" s="7">
        <f t="shared" si="0"/>
        <v>0.79158067841295232</v>
      </c>
    </row>
    <row r="13" spans="2:17" ht="15" x14ac:dyDescent="0.25">
      <c r="D13" s="1"/>
      <c r="E13" s="1"/>
      <c r="P13" s="7">
        <v>12.9</v>
      </c>
      <c r="Q13" s="7">
        <f t="shared" si="0"/>
        <v>0.73533043085127603</v>
      </c>
    </row>
    <row r="14" spans="2:17" ht="15" x14ac:dyDescent="0.25">
      <c r="B14" t="s">
        <v>18</v>
      </c>
      <c r="C14" t="s">
        <v>19</v>
      </c>
      <c r="D14" s="1">
        <v>2.8</v>
      </c>
      <c r="E14" s="1" t="s">
        <v>2</v>
      </c>
      <c r="P14" s="7">
        <v>13</v>
      </c>
      <c r="Q14" s="7">
        <f t="shared" si="0"/>
        <v>0.68516492694316311</v>
      </c>
    </row>
    <row r="15" spans="2:17" ht="15" x14ac:dyDescent="0.25">
      <c r="P15" s="7">
        <v>13.1</v>
      </c>
      <c r="Q15" s="7">
        <f t="shared" si="0"/>
        <v>0.64179413840508759</v>
      </c>
    </row>
    <row r="16" spans="2:17" ht="15" x14ac:dyDescent="0.25">
      <c r="B16" s="8" t="s">
        <v>1</v>
      </c>
      <c r="C16" s="8"/>
      <c r="D16" s="8"/>
      <c r="E16" s="8"/>
      <c r="F16" s="8"/>
      <c r="P16" s="7">
        <v>13.2</v>
      </c>
      <c r="Q16" s="7">
        <f t="shared" si="0"/>
        <v>0.60596405628989425</v>
      </c>
    </row>
    <row r="17" spans="2:17" ht="15" x14ac:dyDescent="0.25">
      <c r="P17" s="7">
        <v>13.3</v>
      </c>
      <c r="Q17" s="7">
        <f t="shared" si="0"/>
        <v>0.57837438838938249</v>
      </c>
    </row>
    <row r="18" spans="2:17" ht="15" x14ac:dyDescent="0.25">
      <c r="B18" s="3" t="s">
        <v>26</v>
      </c>
      <c r="C18" t="s">
        <v>25</v>
      </c>
      <c r="D18" s="4">
        <f>(SQRT((1-(D5/D6)^2)^2+((2*PI()*D5*D10)/D12)^2)*D14)/(2*PI()*D5*1000000*D3*D9*D8)</f>
        <v>0.55636384652918247</v>
      </c>
      <c r="E18" t="s">
        <v>24</v>
      </c>
      <c r="P18" s="7">
        <v>13.4</v>
      </c>
      <c r="Q18" s="7">
        <f t="shared" si="0"/>
        <v>0.55956236425928363</v>
      </c>
    </row>
    <row r="19" spans="2:17" ht="15" x14ac:dyDescent="0.25">
      <c r="P19" s="7">
        <v>13.5</v>
      </c>
      <c r="Q19" s="7">
        <f t="shared" si="0"/>
        <v>0.54977677570483963</v>
      </c>
    </row>
    <row r="20" spans="2:17" ht="15" x14ac:dyDescent="0.25">
      <c r="P20" s="7">
        <v>13.6</v>
      </c>
      <c r="Q20" s="7">
        <f t="shared" si="0"/>
        <v>0.54888620165384772</v>
      </c>
    </row>
    <row r="21" spans="2:17" ht="15" x14ac:dyDescent="0.25">
      <c r="P21" s="7">
        <v>13.7</v>
      </c>
      <c r="Q21" s="7">
        <f t="shared" si="0"/>
        <v>0.55636384652918247</v>
      </c>
    </row>
    <row r="22" spans="2:17" ht="15" x14ac:dyDescent="0.25">
      <c r="P22" s="7">
        <v>13.8</v>
      </c>
      <c r="Q22" s="7">
        <f t="shared" si="0"/>
        <v>0.57136000850956614</v>
      </c>
    </row>
    <row r="23" spans="2:17" ht="15" x14ac:dyDescent="0.25">
      <c r="P23" s="7">
        <v>13.9</v>
      </c>
      <c r="Q23" s="7">
        <f t="shared" si="0"/>
        <v>0.59283200521338242</v>
      </c>
    </row>
    <row r="24" spans="2:17" ht="15" x14ac:dyDescent="0.25">
      <c r="P24" s="7">
        <v>14</v>
      </c>
      <c r="Q24" s="7">
        <f t="shared" si="0"/>
        <v>0.6196818747127002</v>
      </c>
    </row>
    <row r="25" spans="2:17" ht="15" x14ac:dyDescent="0.25">
      <c r="P25" s="7">
        <v>14.1</v>
      </c>
      <c r="Q25" s="7">
        <f t="shared" si="0"/>
        <v>0.65086344054324463</v>
      </c>
    </row>
    <row r="26" spans="2:17" ht="15" x14ac:dyDescent="0.25">
      <c r="P26" s="7">
        <v>14.2</v>
      </c>
      <c r="Q26" s="7">
        <f t="shared" si="0"/>
        <v>0.68544526606059886</v>
      </c>
    </row>
    <row r="27" spans="2:17" ht="15" x14ac:dyDescent="0.25">
      <c r="P27" s="7">
        <v>14.3</v>
      </c>
      <c r="Q27" s="7">
        <f t="shared" si="0"/>
        <v>0.72263523102343341</v>
      </c>
    </row>
    <row r="28" spans="2:17" ht="15" x14ac:dyDescent="0.25">
      <c r="P28" s="7">
        <v>14.4</v>
      </c>
      <c r="Q28" s="7">
        <f t="shared" si="0"/>
        <v>0.76177977475100167</v>
      </c>
    </row>
    <row r="29" spans="2:17" ht="15" x14ac:dyDescent="0.25">
      <c r="P29" s="7">
        <v>14.5</v>
      </c>
      <c r="Q29" s="7">
        <f t="shared" si="0"/>
        <v>0.80234995762947692</v>
      </c>
    </row>
    <row r="30" spans="2:17" ht="15" x14ac:dyDescent="0.25">
      <c r="P30" s="7">
        <v>14.6</v>
      </c>
      <c r="Q30" s="7">
        <f t="shared" ref="Q30:Q44" si="1">(SQRT((1-($D$5/P30)^2)^2+((2*PI()*$D$5*$D$10)/$D$12)^2)*$D$14)/(2*PI()*$D$5*1000000*$D$3*$D$9*$D$8)</f>
        <v>0.84392267709888147</v>
      </c>
    </row>
    <row r="31" spans="2:17" ht="15" x14ac:dyDescent="0.25">
      <c r="P31" s="7">
        <v>14.7</v>
      </c>
      <c r="Q31" s="7">
        <f t="shared" si="1"/>
        <v>0.88616171916200281</v>
      </c>
    </row>
    <row r="32" spans="2:17" ht="15" x14ac:dyDescent="0.25">
      <c r="P32" s="7">
        <v>14.8</v>
      </c>
      <c r="Q32" s="7">
        <f t="shared" si="1"/>
        <v>0.92880080265072562</v>
      </c>
    </row>
    <row r="33" spans="16:17" ht="15" x14ac:dyDescent="0.25">
      <c r="P33" s="7">
        <v>14.9</v>
      </c>
      <c r="Q33" s="7">
        <f t="shared" si="1"/>
        <v>0.97162931990167989</v>
      </c>
    </row>
    <row r="34" spans="16:17" ht="15" x14ac:dyDescent="0.25">
      <c r="P34" s="7">
        <v>15</v>
      </c>
      <c r="Q34" s="7">
        <f t="shared" si="1"/>
        <v>1.0144807544095404</v>
      </c>
    </row>
    <row r="35" spans="16:17" ht="15" x14ac:dyDescent="0.25">
      <c r="P35" s="7">
        <v>15.1</v>
      </c>
      <c r="Q35" s="7">
        <f t="shared" si="1"/>
        <v>1.0572234557980738</v>
      </c>
    </row>
    <row r="36" spans="16:17" ht="15" x14ac:dyDescent="0.25">
      <c r="P36" s="7">
        <v>15.2</v>
      </c>
      <c r="Q36" s="7">
        <f t="shared" si="1"/>
        <v>1.0997533696118178</v>
      </c>
    </row>
    <row r="37" spans="16:17" ht="15" x14ac:dyDescent="0.25">
      <c r="P37" s="7">
        <v>15.3</v>
      </c>
      <c r="Q37" s="7">
        <f t="shared" si="1"/>
        <v>1.1419883355857559</v>
      </c>
    </row>
    <row r="38" spans="16:17" ht="15" x14ac:dyDescent="0.25">
      <c r="P38" s="7">
        <v>15.4</v>
      </c>
      <c r="Q38" s="7">
        <f t="shared" si="1"/>
        <v>1.1838636214160416</v>
      </c>
    </row>
    <row r="39" spans="16:17" x14ac:dyDescent="0.3">
      <c r="P39" s="7">
        <v>15.5</v>
      </c>
      <c r="Q39" s="7">
        <f t="shared" si="1"/>
        <v>1.2253284201829275</v>
      </c>
    </row>
    <row r="40" spans="16:17" x14ac:dyDescent="0.3">
      <c r="P40" s="7">
        <v>15.6</v>
      </c>
      <c r="Q40" s="7">
        <f t="shared" si="1"/>
        <v>1.2663430959929258</v>
      </c>
    </row>
    <row r="41" spans="16:17" x14ac:dyDescent="0.3">
      <c r="P41" s="7">
        <v>15.7</v>
      </c>
      <c r="Q41" s="7">
        <f t="shared" si="1"/>
        <v>1.3068770099359011</v>
      </c>
    </row>
    <row r="42" spans="16:17" x14ac:dyDescent="0.3">
      <c r="P42" s="7">
        <v>15.8</v>
      </c>
      <c r="Q42" s="7">
        <f t="shared" si="1"/>
        <v>1.3469067966578439</v>
      </c>
    </row>
    <row r="43" spans="16:17" x14ac:dyDescent="0.3">
      <c r="P43" s="7">
        <v>15.9</v>
      </c>
      <c r="Q43" s="7">
        <f t="shared" si="1"/>
        <v>1.3864149917696655</v>
      </c>
    </row>
    <row r="44" spans="16:17" x14ac:dyDescent="0.3">
      <c r="P44" s="7">
        <v>16</v>
      </c>
      <c r="Q44" s="7">
        <f t="shared" si="1"/>
        <v>1.4253889334019569</v>
      </c>
    </row>
  </sheetData>
  <mergeCells count="1">
    <mergeCell ref="B16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Card_Hmin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atp01798</dc:creator>
  <cp:lastModifiedBy>dasis</cp:lastModifiedBy>
  <cp:lastPrinted>2015-09-16T07:45:29Z</cp:lastPrinted>
  <dcterms:created xsi:type="dcterms:W3CDTF">2015-06-22T13:21:46Z</dcterms:created>
  <dcterms:modified xsi:type="dcterms:W3CDTF">2023-08-29T08:15:53Z</dcterms:modified>
</cp:coreProperties>
</file>